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o consuntivo\2023\7_Conto finale\x traspaenza\"/>
    </mc:Choice>
  </mc:AlternateContent>
  <xr:revisionPtr revIDLastSave="0" documentId="13_ncr:1_{2B7E8EC8-0E15-4E12-AE26-ADA062E7E49C}" xr6:coauthVersionLast="47" xr6:coauthVersionMax="47" xr10:uidLastSave="{00000000-0000-0000-0000-000000000000}"/>
  <bookViews>
    <workbookView xWindow="-120" yWindow="-120" windowWidth="29040" windowHeight="15720" xr2:uid="{5D908AE6-1212-498B-9F63-9E4008BC9B0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C80" i="1" l="1"/>
  <c r="D8" i="1" l="1"/>
  <c r="D6" i="1"/>
  <c r="D9" i="1" l="1"/>
  <c r="B89" i="1"/>
  <c r="B91" i="1" s="1"/>
  <c r="B95" i="1" s="1"/>
  <c r="D80" i="1"/>
  <c r="B75" i="1"/>
  <c r="B64" i="1"/>
  <c r="B37" i="1"/>
  <c r="B55" i="1" s="1"/>
  <c r="C79" i="1" s="1"/>
  <c r="D79" i="1" s="1"/>
  <c r="D81" i="1" l="1"/>
  <c r="D15" i="1"/>
  <c r="D18" i="1" l="1"/>
  <c r="D16" i="1"/>
  <c r="B25" i="1"/>
  <c r="D21" i="1" l="1"/>
</calcChain>
</file>

<file path=xl/sharedStrings.xml><?xml version="1.0" encoding="utf-8"?>
<sst xmlns="http://schemas.openxmlformats.org/spreadsheetml/2006/main" count="87" uniqueCount="81">
  <si>
    <t>ENTRATE</t>
  </si>
  <si>
    <t>TOTALE</t>
  </si>
  <si>
    <t>A) QUADRO RIASSUNTIVO DELLA GESTIONE DI CASSA</t>
  </si>
  <si>
    <t>RESIDUI</t>
  </si>
  <si>
    <t>COMPETENZA</t>
  </si>
  <si>
    <t xml:space="preserve">RISCOSSIONI </t>
  </si>
  <si>
    <t xml:space="preserve">PAGAMENTI </t>
  </si>
  <si>
    <t>USCITE</t>
  </si>
  <si>
    <t>B) QUADRO RIASSUNTIVO DELLA GESTIONE FINANZIARIA</t>
  </si>
  <si>
    <t>ATTIVO</t>
  </si>
  <si>
    <t>Parte vincolata</t>
  </si>
  <si>
    <t>Parte destinata agli investimenti</t>
  </si>
  <si>
    <t xml:space="preserve">Residui attivi </t>
  </si>
  <si>
    <t>Fondo pluriennale vinconlato spesa corrente</t>
  </si>
  <si>
    <t>Fondo pluriennale vincolato spesa conto capitale</t>
  </si>
  <si>
    <t>Destinazione dell'Avanzo</t>
  </si>
  <si>
    <t>Parte Accantonato</t>
  </si>
  <si>
    <t>Avanzo libero</t>
  </si>
  <si>
    <t>CONTI D'ORDINE</t>
  </si>
  <si>
    <t xml:space="preserve">1) Impegni su esercizi futuri </t>
  </si>
  <si>
    <t xml:space="preserve">2) beni di terzi in uso </t>
  </si>
  <si>
    <t xml:space="preserve">3) beni dati in uso a terzi </t>
  </si>
  <si>
    <t xml:space="preserve">4) garanzie prestate a amministrazioni pubbliche </t>
  </si>
  <si>
    <t xml:space="preserve">5) garanzie prestate a imprese controllate </t>
  </si>
  <si>
    <t xml:space="preserve">6) garanzie prestate a imprese partecipate </t>
  </si>
  <si>
    <t xml:space="preserve">7) garanzie prestate a altre imprese </t>
  </si>
  <si>
    <t>ATTIVITA'</t>
  </si>
  <si>
    <t>Immobilizzazioni immateriali</t>
  </si>
  <si>
    <t>Immobilizzazioni materiali</t>
  </si>
  <si>
    <t>Terreni</t>
  </si>
  <si>
    <t>Fabbricati</t>
  </si>
  <si>
    <t>Mobili e macchine da ufficio</t>
  </si>
  <si>
    <t>Immobilizzazioni finanziarie</t>
  </si>
  <si>
    <t>Rimanenze</t>
  </si>
  <si>
    <t>Crediti</t>
  </si>
  <si>
    <t>Attività finanziarie</t>
  </si>
  <si>
    <t>Disponibilità liquide</t>
  </si>
  <si>
    <t>PASSIVITA'</t>
  </si>
  <si>
    <t>A) PATRIMONIO NETTO</t>
  </si>
  <si>
    <t>D) RATEI E RISCONTI ATTIVI</t>
  </si>
  <si>
    <t>Totale attività</t>
  </si>
  <si>
    <t>Totale  conti d'ordine</t>
  </si>
  <si>
    <t>Totale Passività</t>
  </si>
  <si>
    <t>Totale Attività</t>
  </si>
  <si>
    <t>Situazione netta</t>
  </si>
  <si>
    <t>Variazione Patrimonio Netto</t>
  </si>
  <si>
    <t>Conto del patrimonio e conto economico, risultanze:</t>
  </si>
  <si>
    <t>PASSIVO</t>
  </si>
  <si>
    <t>Residui passivi</t>
  </si>
  <si>
    <t>a)proventi della gestione</t>
  </si>
  <si>
    <t>b)costi della gestione</t>
  </si>
  <si>
    <t>Risultato della gestione</t>
  </si>
  <si>
    <t>c)proventi/oneri aziende speciali/partecipate</t>
  </si>
  <si>
    <t>Risultato della gestione operativa</t>
  </si>
  <si>
    <t>d)proventi e oneri finanziari</t>
  </si>
  <si>
    <t>e)proventi e oneri straordinari capitalizzati</t>
  </si>
  <si>
    <t>Risultato economico</t>
  </si>
  <si>
    <t>A)CREDITI VERSO AMMINISTRAZIONI PUBBLICHE per la partecipazione al fondo di dotazione</t>
  </si>
  <si>
    <t>B) IMMOBILIZZAZIONI</t>
  </si>
  <si>
    <t>Attrezzature industriali e commerciali</t>
  </si>
  <si>
    <t>Mezzi  di trasporto</t>
  </si>
  <si>
    <t>Mobili e arredi</t>
  </si>
  <si>
    <t>Immobilizzazioni in corso ed acconti</t>
  </si>
  <si>
    <t>C) ATTTIVO CIRCOLANTE</t>
  </si>
  <si>
    <t>B) FONDO RISCHI E ONERI</t>
  </si>
  <si>
    <t>C) TRATTAMENTO DI FINE RAPPORTO</t>
  </si>
  <si>
    <t>D) DEBITI</t>
  </si>
  <si>
    <t>E) RATEI E RISCONTI ATTIVI</t>
  </si>
  <si>
    <t>Totale passività</t>
  </si>
  <si>
    <t>Imposte</t>
  </si>
  <si>
    <t>Fondo di cassa al 31.12.2022</t>
  </si>
  <si>
    <t>Dati relativi alle entrate e alla spesa del bilancio consuntivo riferito all'esercizio 2023</t>
  </si>
  <si>
    <t>Fondo di cassa al 31.12.2023</t>
  </si>
  <si>
    <t>Avanzo al 31/12/2023</t>
  </si>
  <si>
    <t>Avanzo 2023</t>
  </si>
  <si>
    <t>Anno 2023</t>
  </si>
  <si>
    <t>Consistenza al 01/01/2023</t>
  </si>
  <si>
    <t>Consistenza al 31/12/2023</t>
  </si>
  <si>
    <t>Risultato economico dell'esercizio 2032:</t>
  </si>
  <si>
    <t>Esercizio 2023</t>
  </si>
  <si>
    <t>Impianti e macchinari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</si>
</sst>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" fontId="6" fillId="0" borderId="0" xfId="0" applyNumberFormat="1" applyFont="1"/>
    <xf numFmtId="43" fontId="6" fillId="0" borderId="0" xfId="1" applyFont="1"/>
    <xf numFmtId="0" fontId="6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43" fontId="5" fillId="0" borderId="1" xfId="1" applyFont="1" applyBorder="1" applyAlignment="1">
      <alignment horizontal="center" vertical="center" wrapText="1"/>
    </xf>
    <xf numFmtId="43" fontId="6" fillId="0" borderId="1" xfId="1" applyFont="1" applyBorder="1"/>
    <xf numFmtId="0" fontId="4" fillId="0" borderId="0" xfId="0" applyFont="1"/>
    <xf numFmtId="43" fontId="5" fillId="0" borderId="1" xfId="1" applyFont="1" applyBorder="1"/>
    <xf numFmtId="0" fontId="5" fillId="0" borderId="1" xfId="0" applyFont="1" applyBorder="1" applyAlignment="1">
      <alignment wrapText="1"/>
    </xf>
    <xf numFmtId="43" fontId="6" fillId="0" borderId="1" xfId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1" applyFont="1" applyBorder="1"/>
    <xf numFmtId="43" fontId="6" fillId="0" borderId="0" xfId="1" applyFont="1" applyBorder="1"/>
    <xf numFmtId="0" fontId="6" fillId="0" borderId="4" xfId="0" applyFont="1" applyBorder="1"/>
    <xf numFmtId="43" fontId="4" fillId="0" borderId="0" xfId="1" applyFont="1"/>
    <xf numFmtId="43" fontId="5" fillId="0" borderId="1" xfId="1" applyFont="1" applyBorder="1" applyAlignment="1">
      <alignment horizontal="right"/>
    </xf>
    <xf numFmtId="165" fontId="6" fillId="0" borderId="0" xfId="0" applyNumberFormat="1" applyFont="1"/>
    <xf numFmtId="43" fontId="6" fillId="0" borderId="1" xfId="1" applyFont="1" applyFill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6" fillId="0" borderId="2" xfId="1" applyFont="1" applyBorder="1" applyAlignment="1">
      <alignment horizontal="center"/>
    </xf>
    <xf numFmtId="43" fontId="6" fillId="0" borderId="3" xfId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F19A-F22C-48E4-BB6D-561897D64877}">
  <dimension ref="A1:F95"/>
  <sheetViews>
    <sheetView tabSelected="1" topLeftCell="A55" workbookViewId="0">
      <selection activeCell="B30" sqref="B30"/>
    </sheetView>
  </sheetViews>
  <sheetFormatPr defaultRowHeight="15" x14ac:dyDescent="0.25"/>
  <cols>
    <col min="1" max="1" width="48.28515625" bestFit="1" customWidth="1"/>
    <col min="2" max="2" width="25.7109375" customWidth="1"/>
    <col min="3" max="3" width="25.7109375" style="3" customWidth="1"/>
    <col min="4" max="4" width="25.7109375" customWidth="1"/>
    <col min="5" max="5" width="11.7109375" bestFit="1" customWidth="1"/>
    <col min="6" max="6" width="12.85546875" bestFit="1" customWidth="1"/>
  </cols>
  <sheetData>
    <row r="1" spans="1:5" s="4" customFormat="1" ht="21" x14ac:dyDescent="0.35">
      <c r="A1" s="35" t="s">
        <v>71</v>
      </c>
      <c r="B1" s="35"/>
      <c r="C1" s="35"/>
      <c r="D1" s="35"/>
    </row>
    <row r="2" spans="1:5" s="4" customFormat="1" ht="21" x14ac:dyDescent="0.35">
      <c r="A2" s="36" t="s">
        <v>2</v>
      </c>
      <c r="B2" s="36"/>
      <c r="C2" s="36"/>
      <c r="D2" s="36"/>
    </row>
    <row r="3" spans="1:5" x14ac:dyDescent="0.25">
      <c r="B3" s="5"/>
      <c r="C3" s="5"/>
    </row>
    <row r="4" spans="1:5" s="2" customFormat="1" x14ac:dyDescent="0.25">
      <c r="A4" s="6" t="s">
        <v>0</v>
      </c>
      <c r="B4" s="7" t="s">
        <v>3</v>
      </c>
      <c r="C4" s="7" t="s">
        <v>4</v>
      </c>
      <c r="D4" s="7" t="s">
        <v>1</v>
      </c>
    </row>
    <row r="5" spans="1:5" ht="32.25" customHeight="1" x14ac:dyDescent="0.25">
      <c r="A5" s="8" t="s">
        <v>70</v>
      </c>
      <c r="B5" s="8"/>
      <c r="C5" s="8"/>
      <c r="D5" s="9">
        <v>153367.93</v>
      </c>
    </row>
    <row r="6" spans="1:5" x14ac:dyDescent="0.25">
      <c r="A6" s="8" t="s">
        <v>5</v>
      </c>
      <c r="B6" s="10">
        <v>797794.1</v>
      </c>
      <c r="C6" s="10">
        <v>642193.19999999995</v>
      </c>
      <c r="D6" s="9">
        <f>B6+C6</f>
        <v>1439987.2999999998</v>
      </c>
    </row>
    <row r="7" spans="1:5" x14ac:dyDescent="0.25">
      <c r="A7" s="6" t="s">
        <v>7</v>
      </c>
      <c r="B7" s="10"/>
      <c r="C7" s="10"/>
      <c r="D7" s="9"/>
    </row>
    <row r="8" spans="1:5" x14ac:dyDescent="0.25">
      <c r="A8" s="8" t="s">
        <v>6</v>
      </c>
      <c r="B8" s="10">
        <v>356073.6</v>
      </c>
      <c r="C8" s="10">
        <v>826412.42</v>
      </c>
      <c r="D8" s="9">
        <f>B8+C8</f>
        <v>1182486.02</v>
      </c>
    </row>
    <row r="9" spans="1:5" x14ac:dyDescent="0.25">
      <c r="A9" s="11" t="s">
        <v>72</v>
      </c>
      <c r="B9" s="7"/>
      <c r="C9" s="7"/>
      <c r="D9" s="9">
        <f>D5+D6-D8</f>
        <v>410869.20999999973</v>
      </c>
    </row>
    <row r="10" spans="1:5" x14ac:dyDescent="0.25">
      <c r="B10" s="1"/>
    </row>
    <row r="11" spans="1:5" x14ac:dyDescent="0.25">
      <c r="B11" s="1"/>
    </row>
    <row r="12" spans="1:5" s="13" customFormat="1" x14ac:dyDescent="0.25">
      <c r="A12" s="37" t="s">
        <v>8</v>
      </c>
      <c r="B12" s="37"/>
      <c r="C12" s="37"/>
      <c r="D12" s="37"/>
    </row>
    <row r="13" spans="1:5" s="13" customFormat="1" x14ac:dyDescent="0.25">
      <c r="B13" s="14"/>
      <c r="C13" s="15"/>
      <c r="D13" s="14"/>
      <c r="E13" s="14"/>
    </row>
    <row r="14" spans="1:5" s="13" customFormat="1" x14ac:dyDescent="0.25">
      <c r="A14" s="6" t="s">
        <v>9</v>
      </c>
      <c r="B14" s="7" t="s">
        <v>3</v>
      </c>
      <c r="C14" s="7" t="s">
        <v>4</v>
      </c>
      <c r="D14" s="7" t="s">
        <v>1</v>
      </c>
    </row>
    <row r="15" spans="1:5" s="13" customFormat="1" x14ac:dyDescent="0.25">
      <c r="A15" s="8" t="s">
        <v>72</v>
      </c>
      <c r="B15" s="8"/>
      <c r="C15" s="8"/>
      <c r="D15" s="9">
        <f>D9</f>
        <v>410869.20999999973</v>
      </c>
    </row>
    <row r="16" spans="1:5" s="13" customFormat="1" x14ac:dyDescent="0.25">
      <c r="A16" s="8" t="s">
        <v>12</v>
      </c>
      <c r="B16" s="10">
        <v>1743173.41</v>
      </c>
      <c r="C16" s="10">
        <v>396636.22</v>
      </c>
      <c r="D16" s="9">
        <f>B16+C16</f>
        <v>2139809.63</v>
      </c>
    </row>
    <row r="17" spans="1:6" s="13" customFormat="1" x14ac:dyDescent="0.25">
      <c r="A17" s="6" t="s">
        <v>47</v>
      </c>
      <c r="B17" s="6"/>
      <c r="C17" s="6"/>
      <c r="D17" s="6"/>
      <c r="E17" s="14"/>
    </row>
    <row r="18" spans="1:6" s="13" customFormat="1" x14ac:dyDescent="0.25">
      <c r="A18" s="16" t="s">
        <v>48</v>
      </c>
      <c r="B18" s="10">
        <v>283625.3</v>
      </c>
      <c r="C18" s="10">
        <v>486776.67</v>
      </c>
      <c r="D18" s="9">
        <f>B18+C18</f>
        <v>770401.97</v>
      </c>
    </row>
    <row r="19" spans="1:6" s="13" customFormat="1" x14ac:dyDescent="0.25">
      <c r="A19" s="8" t="s">
        <v>13</v>
      </c>
      <c r="B19" s="10"/>
      <c r="C19" s="10"/>
      <c r="D19" s="9">
        <v>46317</v>
      </c>
    </row>
    <row r="20" spans="1:6" s="13" customFormat="1" x14ac:dyDescent="0.25">
      <c r="A20" s="8" t="s">
        <v>14</v>
      </c>
      <c r="B20" s="7"/>
      <c r="C20" s="7"/>
      <c r="D20" s="9">
        <v>1004251.85</v>
      </c>
    </row>
    <row r="21" spans="1:6" s="13" customFormat="1" x14ac:dyDescent="0.25">
      <c r="A21" s="6" t="s">
        <v>73</v>
      </c>
      <c r="B21" s="7"/>
      <c r="C21" s="7"/>
      <c r="D21" s="12">
        <f>D15+D16-D18-D19-D20</f>
        <v>729708.0199999999</v>
      </c>
      <c r="E21" s="14"/>
      <c r="F21" s="14"/>
    </row>
    <row r="22" spans="1:6" s="13" customFormat="1" x14ac:dyDescent="0.25">
      <c r="B22" s="14"/>
      <c r="C22" s="15"/>
      <c r="E22" s="14"/>
      <c r="F22" s="14"/>
    </row>
    <row r="23" spans="1:6" s="13" customFormat="1" x14ac:dyDescent="0.25">
      <c r="B23" s="14"/>
      <c r="C23" s="15"/>
    </row>
    <row r="24" spans="1:6" s="13" customFormat="1" ht="15.75" x14ac:dyDescent="0.25">
      <c r="A24" s="23" t="s">
        <v>15</v>
      </c>
      <c r="B24" s="14"/>
      <c r="C24" s="15"/>
    </row>
    <row r="25" spans="1:6" s="13" customFormat="1" x14ac:dyDescent="0.25">
      <c r="A25" s="6" t="s">
        <v>74</v>
      </c>
      <c r="B25" s="24">
        <f>SUM(B26:B29)</f>
        <v>729708.02</v>
      </c>
      <c r="C25" s="15"/>
    </row>
    <row r="26" spans="1:6" s="13" customFormat="1" x14ac:dyDescent="0.25">
      <c r="A26" s="16" t="s">
        <v>16</v>
      </c>
      <c r="B26" s="22">
        <v>63622.36</v>
      </c>
      <c r="C26" s="15"/>
    </row>
    <row r="27" spans="1:6" s="13" customFormat="1" x14ac:dyDescent="0.25">
      <c r="A27" s="16" t="s">
        <v>10</v>
      </c>
      <c r="B27" s="22">
        <v>296475.55</v>
      </c>
      <c r="C27" s="15"/>
    </row>
    <row r="28" spans="1:6" s="13" customFormat="1" x14ac:dyDescent="0.25">
      <c r="A28" s="16" t="s">
        <v>11</v>
      </c>
      <c r="B28" s="22">
        <v>64315.21</v>
      </c>
      <c r="C28" s="15"/>
    </row>
    <row r="29" spans="1:6" s="13" customFormat="1" x14ac:dyDescent="0.25">
      <c r="A29" s="16" t="s">
        <v>17</v>
      </c>
      <c r="B29" s="22">
        <v>305294.90000000002</v>
      </c>
      <c r="C29" s="15"/>
    </row>
    <row r="30" spans="1:6" s="13" customFormat="1" x14ac:dyDescent="0.25">
      <c r="C30" s="15"/>
    </row>
    <row r="31" spans="1:6" s="13" customFormat="1" x14ac:dyDescent="0.25">
      <c r="C31" s="15"/>
    </row>
    <row r="32" spans="1:6" s="13" customFormat="1" ht="15.75" x14ac:dyDescent="0.25">
      <c r="A32" s="23" t="s">
        <v>46</v>
      </c>
      <c r="C32" s="15"/>
    </row>
    <row r="33" spans="1:3" s="13" customFormat="1" ht="15.75" x14ac:dyDescent="0.25">
      <c r="A33" s="23"/>
      <c r="C33" s="15"/>
    </row>
    <row r="34" spans="1:3" s="13" customFormat="1" x14ac:dyDescent="0.25">
      <c r="A34" s="17" t="s">
        <v>26</v>
      </c>
      <c r="B34" s="18" t="s">
        <v>75</v>
      </c>
      <c r="C34" s="15"/>
    </row>
    <row r="35" spans="1:3" s="13" customFormat="1" x14ac:dyDescent="0.25">
      <c r="A35" s="17"/>
      <c r="B35" s="18"/>
      <c r="C35" s="15"/>
    </row>
    <row r="36" spans="1:3" s="13" customFormat="1" ht="45" x14ac:dyDescent="0.25">
      <c r="A36" s="25" t="s">
        <v>57</v>
      </c>
      <c r="B36" s="26">
        <v>0</v>
      </c>
      <c r="C36" s="15"/>
    </row>
    <row r="37" spans="1:3" s="13" customFormat="1" x14ac:dyDescent="0.25">
      <c r="A37" s="6" t="s">
        <v>58</v>
      </c>
      <c r="B37" s="24">
        <f>B38+B39</f>
        <v>1915414.85</v>
      </c>
      <c r="C37" s="15"/>
    </row>
    <row r="38" spans="1:3" s="13" customFormat="1" x14ac:dyDescent="0.25">
      <c r="A38" s="19" t="s">
        <v>27</v>
      </c>
      <c r="B38" s="24">
        <v>164606.37</v>
      </c>
      <c r="C38" s="15"/>
    </row>
    <row r="39" spans="1:3" s="13" customFormat="1" x14ac:dyDescent="0.25">
      <c r="A39" s="19" t="s">
        <v>28</v>
      </c>
      <c r="B39" s="24">
        <v>1750808.48</v>
      </c>
      <c r="C39" s="15"/>
    </row>
    <row r="40" spans="1:3" s="13" customFormat="1" x14ac:dyDescent="0.25">
      <c r="A40" s="16" t="s">
        <v>29</v>
      </c>
      <c r="B40" s="22">
        <v>174248.98</v>
      </c>
      <c r="C40" s="15"/>
    </row>
    <row r="41" spans="1:3" s="13" customFormat="1" x14ac:dyDescent="0.25">
      <c r="A41" s="16" t="s">
        <v>30</v>
      </c>
      <c r="B41" s="22">
        <v>1165494.69</v>
      </c>
      <c r="C41" s="15"/>
    </row>
    <row r="42" spans="1:3" s="13" customFormat="1" x14ac:dyDescent="0.25">
      <c r="A42" s="16" t="s">
        <v>80</v>
      </c>
      <c r="B42" s="22">
        <v>1537.2</v>
      </c>
      <c r="C42" s="15"/>
    </row>
    <row r="43" spans="1:3" s="13" customFormat="1" x14ac:dyDescent="0.25">
      <c r="A43" s="16" t="s">
        <v>59</v>
      </c>
      <c r="B43" s="22">
        <v>17808.009999999998</v>
      </c>
      <c r="C43" s="15"/>
    </row>
    <row r="44" spans="1:3" s="13" customFormat="1" x14ac:dyDescent="0.25">
      <c r="A44" s="16" t="s">
        <v>60</v>
      </c>
      <c r="B44" s="22">
        <v>9949</v>
      </c>
      <c r="C44" s="15"/>
    </row>
    <row r="45" spans="1:3" s="13" customFormat="1" x14ac:dyDescent="0.25">
      <c r="A45" s="16" t="s">
        <v>31</v>
      </c>
      <c r="B45" s="22">
        <v>1971.21</v>
      </c>
      <c r="C45" s="15"/>
    </row>
    <row r="46" spans="1:3" s="13" customFormat="1" x14ac:dyDescent="0.25">
      <c r="A46" s="16" t="s">
        <v>61</v>
      </c>
      <c r="B46" s="22">
        <v>3757.31</v>
      </c>
      <c r="C46" s="15"/>
    </row>
    <row r="47" spans="1:3" s="13" customFormat="1" x14ac:dyDescent="0.25">
      <c r="A47" s="16" t="s">
        <v>62</v>
      </c>
      <c r="B47" s="22">
        <v>376042.08</v>
      </c>
      <c r="C47" s="15"/>
    </row>
    <row r="48" spans="1:3" s="13" customFormat="1" x14ac:dyDescent="0.25">
      <c r="A48" s="19" t="s">
        <v>32</v>
      </c>
      <c r="B48" s="24">
        <v>0</v>
      </c>
      <c r="C48" s="15"/>
    </row>
    <row r="49" spans="1:3" s="13" customFormat="1" x14ac:dyDescent="0.25">
      <c r="A49" s="6" t="s">
        <v>63</v>
      </c>
      <c r="B49" s="24">
        <f>B50+B51+B52+B53+B54</f>
        <v>2550678.84</v>
      </c>
      <c r="C49" s="15"/>
    </row>
    <row r="50" spans="1:3" s="13" customFormat="1" x14ac:dyDescent="0.25">
      <c r="A50" s="16" t="s">
        <v>33</v>
      </c>
      <c r="B50" s="22">
        <v>0</v>
      </c>
      <c r="C50" s="15"/>
    </row>
    <row r="51" spans="1:3" s="13" customFormat="1" x14ac:dyDescent="0.25">
      <c r="A51" s="16" t="s">
        <v>34</v>
      </c>
      <c r="B51" s="22">
        <v>2139809.63</v>
      </c>
      <c r="C51" s="15"/>
    </row>
    <row r="52" spans="1:3" s="13" customFormat="1" x14ac:dyDescent="0.25">
      <c r="A52" s="16" t="s">
        <v>35</v>
      </c>
      <c r="B52" s="22">
        <v>0</v>
      </c>
      <c r="C52" s="15"/>
    </row>
    <row r="53" spans="1:3" s="13" customFormat="1" x14ac:dyDescent="0.25">
      <c r="A53" s="16" t="s">
        <v>36</v>
      </c>
      <c r="B53" s="22">
        <v>410869.21</v>
      </c>
      <c r="C53" s="15"/>
    </row>
    <row r="54" spans="1:3" s="13" customFormat="1" x14ac:dyDescent="0.25">
      <c r="A54" s="6" t="s">
        <v>39</v>
      </c>
      <c r="B54" s="24">
        <v>0</v>
      </c>
      <c r="C54" s="15"/>
    </row>
    <row r="55" spans="1:3" s="13" customFormat="1" x14ac:dyDescent="0.25">
      <c r="A55" s="19" t="s">
        <v>40</v>
      </c>
      <c r="B55" s="24">
        <f>B36+B37+B49+B54</f>
        <v>4466093.6899999995</v>
      </c>
      <c r="C55" s="15"/>
    </row>
    <row r="56" spans="1:3" s="13" customFormat="1" x14ac:dyDescent="0.25">
      <c r="C56" s="15"/>
    </row>
    <row r="57" spans="1:3" s="13" customFormat="1" x14ac:dyDescent="0.25">
      <c r="A57" s="17" t="s">
        <v>37</v>
      </c>
      <c r="B57" s="18" t="s">
        <v>75</v>
      </c>
      <c r="C57" s="15"/>
    </row>
    <row r="58" spans="1:3" s="13" customFormat="1" x14ac:dyDescent="0.25">
      <c r="A58" s="17"/>
      <c r="B58" s="18"/>
      <c r="C58" s="15"/>
    </row>
    <row r="59" spans="1:3" s="13" customFormat="1" x14ac:dyDescent="0.25">
      <c r="A59" s="6" t="s">
        <v>38</v>
      </c>
      <c r="B59" s="24">
        <v>1302116.31</v>
      </c>
      <c r="C59" s="15"/>
    </row>
    <row r="60" spans="1:3" s="13" customFormat="1" x14ac:dyDescent="0.25">
      <c r="A60" s="6" t="s">
        <v>64</v>
      </c>
      <c r="B60" s="24">
        <v>63622.36</v>
      </c>
      <c r="C60" s="15"/>
    </row>
    <row r="61" spans="1:3" s="13" customFormat="1" x14ac:dyDescent="0.25">
      <c r="A61" s="6" t="s">
        <v>65</v>
      </c>
      <c r="B61" s="24">
        <v>0</v>
      </c>
      <c r="C61" s="15"/>
    </row>
    <row r="62" spans="1:3" s="13" customFormat="1" x14ac:dyDescent="0.25">
      <c r="A62" s="6" t="s">
        <v>66</v>
      </c>
      <c r="B62" s="24">
        <v>762655.12</v>
      </c>
      <c r="C62" s="15"/>
    </row>
    <row r="63" spans="1:3" s="13" customFormat="1" x14ac:dyDescent="0.25">
      <c r="A63" s="6" t="s">
        <v>67</v>
      </c>
      <c r="B63" s="24">
        <v>2337699.9</v>
      </c>
      <c r="C63" s="15"/>
    </row>
    <row r="64" spans="1:3" s="13" customFormat="1" x14ac:dyDescent="0.25">
      <c r="A64" s="19" t="s">
        <v>68</v>
      </c>
      <c r="B64" s="24">
        <f>SUM(B59:B63)</f>
        <v>4466093.6899999995</v>
      </c>
      <c r="C64" s="15"/>
    </row>
    <row r="65" spans="1:6" s="13" customFormat="1" x14ac:dyDescent="0.25">
      <c r="A65" s="27"/>
      <c r="B65" s="28"/>
      <c r="C65" s="15"/>
    </row>
    <row r="66" spans="1:6" s="13" customFormat="1" x14ac:dyDescent="0.25">
      <c r="A66" s="17" t="s">
        <v>18</v>
      </c>
      <c r="B66" s="18" t="s">
        <v>75</v>
      </c>
      <c r="C66" s="29"/>
    </row>
    <row r="67" spans="1:6" s="13" customFormat="1" x14ac:dyDescent="0.25">
      <c r="A67" s="17"/>
      <c r="B67" s="18"/>
      <c r="C67" s="29"/>
    </row>
    <row r="68" spans="1:6" s="13" customFormat="1" x14ac:dyDescent="0.25">
      <c r="A68" s="16" t="s">
        <v>19</v>
      </c>
      <c r="B68" s="22">
        <v>1064568.8500000001</v>
      </c>
      <c r="C68" s="29"/>
    </row>
    <row r="69" spans="1:6" s="13" customFormat="1" x14ac:dyDescent="0.25">
      <c r="A69" s="16" t="s">
        <v>20</v>
      </c>
      <c r="B69" s="22">
        <v>0</v>
      </c>
      <c r="C69" s="29"/>
    </row>
    <row r="70" spans="1:6" s="13" customFormat="1" x14ac:dyDescent="0.25">
      <c r="A70" s="30" t="s">
        <v>21</v>
      </c>
      <c r="B70" s="30">
        <v>0</v>
      </c>
      <c r="C70" s="15"/>
    </row>
    <row r="71" spans="1:6" s="13" customFormat="1" x14ac:dyDescent="0.25">
      <c r="A71" s="16" t="s">
        <v>22</v>
      </c>
      <c r="B71" s="16">
        <v>0</v>
      </c>
      <c r="C71" s="15"/>
    </row>
    <row r="72" spans="1:6" s="13" customFormat="1" x14ac:dyDescent="0.25">
      <c r="A72" s="16" t="s">
        <v>23</v>
      </c>
      <c r="B72" s="16">
        <v>0</v>
      </c>
      <c r="C72" s="15"/>
    </row>
    <row r="73" spans="1:6" s="13" customFormat="1" x14ac:dyDescent="0.25">
      <c r="A73" s="16" t="s">
        <v>24</v>
      </c>
      <c r="B73" s="16">
        <v>0</v>
      </c>
      <c r="C73" s="15"/>
    </row>
    <row r="74" spans="1:6" s="13" customFormat="1" x14ac:dyDescent="0.25">
      <c r="A74" s="16" t="s">
        <v>25</v>
      </c>
      <c r="B74" s="16">
        <v>0</v>
      </c>
      <c r="C74" s="15"/>
    </row>
    <row r="75" spans="1:6" s="13" customFormat="1" x14ac:dyDescent="0.25">
      <c r="A75" s="19" t="s">
        <v>41</v>
      </c>
      <c r="B75" s="20">
        <f>SUM(B68:B74)</f>
        <v>1064568.8500000001</v>
      </c>
      <c r="C75" s="15"/>
    </row>
    <row r="76" spans="1:6" s="13" customFormat="1" x14ac:dyDescent="0.25">
      <c r="C76" s="15"/>
    </row>
    <row r="77" spans="1:6" s="13" customFormat="1" x14ac:dyDescent="0.25">
      <c r="C77" s="15"/>
    </row>
    <row r="78" spans="1:6" s="13" customFormat="1" ht="30" x14ac:dyDescent="0.25">
      <c r="A78" s="22"/>
      <c r="B78" s="21" t="s">
        <v>76</v>
      </c>
      <c r="C78" s="21" t="s">
        <v>77</v>
      </c>
      <c r="D78" s="21" t="s">
        <v>45</v>
      </c>
    </row>
    <row r="79" spans="1:6" s="13" customFormat="1" x14ac:dyDescent="0.25">
      <c r="A79" s="24" t="s">
        <v>43</v>
      </c>
      <c r="B79" s="34">
        <v>4452455.1100000003</v>
      </c>
      <c r="C79" s="22">
        <f>B55</f>
        <v>4466093.6899999995</v>
      </c>
      <c r="D79" s="22">
        <f>C79-B79</f>
        <v>13638.579999999143</v>
      </c>
      <c r="F79" s="33"/>
    </row>
    <row r="80" spans="1:6" s="13" customFormat="1" x14ac:dyDescent="0.25">
      <c r="A80" s="24" t="s">
        <v>42</v>
      </c>
      <c r="B80" s="22">
        <v>3150780.34</v>
      </c>
      <c r="C80" s="22">
        <f>B60+B62+B63</f>
        <v>3163977.38</v>
      </c>
      <c r="D80" s="22">
        <f>C80-B80</f>
        <v>13197.040000000037</v>
      </c>
    </row>
    <row r="81" spans="1:4" s="13" customFormat="1" x14ac:dyDescent="0.25">
      <c r="A81" s="24" t="s">
        <v>44</v>
      </c>
      <c r="B81" s="22"/>
      <c r="C81" s="22"/>
      <c r="D81" s="24">
        <f>D79-D80</f>
        <v>441.53999999910593</v>
      </c>
    </row>
    <row r="82" spans="1:4" s="13" customFormat="1" x14ac:dyDescent="0.25">
      <c r="A82" s="15"/>
      <c r="B82" s="15"/>
      <c r="C82" s="15"/>
      <c r="D82" s="15"/>
    </row>
    <row r="83" spans="1:4" x14ac:dyDescent="0.25">
      <c r="A83" s="15"/>
      <c r="B83" s="15"/>
      <c r="C83" s="15"/>
      <c r="D83" s="15"/>
    </row>
    <row r="84" spans="1:4" ht="15.75" x14ac:dyDescent="0.25">
      <c r="A84" s="31" t="s">
        <v>78</v>
      </c>
      <c r="B84" s="15"/>
      <c r="C84" s="15"/>
      <c r="D84" s="15"/>
    </row>
    <row r="85" spans="1:4" x14ac:dyDescent="0.25">
      <c r="A85" s="15"/>
      <c r="B85" s="15"/>
      <c r="C85" s="15"/>
      <c r="D85" s="15"/>
    </row>
    <row r="86" spans="1:4" x14ac:dyDescent="0.25">
      <c r="A86" s="38" t="s">
        <v>79</v>
      </c>
      <c r="B86" s="39"/>
      <c r="C86" s="15"/>
      <c r="D86" s="15"/>
    </row>
    <row r="87" spans="1:4" x14ac:dyDescent="0.25">
      <c r="A87" s="22" t="s">
        <v>49</v>
      </c>
      <c r="B87" s="22">
        <v>873881.07</v>
      </c>
      <c r="C87" s="15"/>
      <c r="D87" s="15"/>
    </row>
    <row r="88" spans="1:4" x14ac:dyDescent="0.25">
      <c r="A88" s="22" t="s">
        <v>50</v>
      </c>
      <c r="B88" s="22">
        <v>805996.83</v>
      </c>
      <c r="D88" s="3"/>
    </row>
    <row r="89" spans="1:4" x14ac:dyDescent="0.25">
      <c r="A89" s="32" t="s">
        <v>51</v>
      </c>
      <c r="B89" s="24">
        <f>B87-B88</f>
        <v>67884.239999999991</v>
      </c>
      <c r="D89" s="3"/>
    </row>
    <row r="90" spans="1:4" x14ac:dyDescent="0.25">
      <c r="A90" s="22" t="s">
        <v>52</v>
      </c>
      <c r="B90" s="22">
        <v>0</v>
      </c>
      <c r="D90" s="3"/>
    </row>
    <row r="91" spans="1:4" x14ac:dyDescent="0.25">
      <c r="A91" s="32" t="s">
        <v>53</v>
      </c>
      <c r="B91" s="24">
        <f>SUM(B89:B90)</f>
        <v>67884.239999999991</v>
      </c>
      <c r="D91" s="3"/>
    </row>
    <row r="92" spans="1:4" x14ac:dyDescent="0.25">
      <c r="A92" s="22" t="s">
        <v>54</v>
      </c>
      <c r="B92" s="22">
        <v>-499.37</v>
      </c>
      <c r="D92" s="3"/>
    </row>
    <row r="93" spans="1:4" x14ac:dyDescent="0.25">
      <c r="A93" s="22" t="s">
        <v>55</v>
      </c>
      <c r="B93" s="22">
        <v>-48491.96</v>
      </c>
      <c r="D93" s="3"/>
    </row>
    <row r="94" spans="1:4" x14ac:dyDescent="0.25">
      <c r="A94" s="22" t="s">
        <v>69</v>
      </c>
      <c r="B94" s="22">
        <v>18451.37</v>
      </c>
      <c r="D94" s="3"/>
    </row>
    <row r="95" spans="1:4" x14ac:dyDescent="0.25">
      <c r="A95" s="32" t="s">
        <v>56</v>
      </c>
      <c r="B95" s="24">
        <f>SUM(B91:B93)-B94</f>
        <v>441.53999999999724</v>
      </c>
      <c r="D95" s="3"/>
    </row>
  </sheetData>
  <mergeCells count="4">
    <mergeCell ref="A1:D1"/>
    <mergeCell ref="A2:D2"/>
    <mergeCell ref="A12:D12"/>
    <mergeCell ref="A86:B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Manila Perugini</dc:creator>
  <cp:lastModifiedBy>Manila Perugini</cp:lastModifiedBy>
  <dcterms:created xsi:type="dcterms:W3CDTF">2021-05-29T05:57:18Z</dcterms:created>
  <dcterms:modified xsi:type="dcterms:W3CDTF">2025-09-02T08:40:16Z</dcterms:modified>
</cp:coreProperties>
</file>